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5D08F14-EDBB-49D1-9D75-339C68B1E5CD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Лист1" sheetId="3" state="hidden" r:id="rId1"/>
    <sheet name="Прилож №3.2 к ТЗ" sheetId="1" r:id="rId2"/>
  </sheets>
  <definedNames>
    <definedName name="_xlnm._FilterDatabase" localSheetId="1" hidden="1">'Прилож №3.2 к ТЗ'!$A$13:$R$17</definedName>
    <definedName name="_xlnm.Print_Area" localSheetId="1">'Прилож №3.2 к ТЗ'!$A$1:$Q$26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F26" i="1"/>
  <c r="G26" i="1"/>
  <c r="O25" i="1" l="1"/>
  <c r="O24" i="1" l="1"/>
  <c r="O23" i="1"/>
  <c r="O22" i="1"/>
  <c r="O21" i="1"/>
  <c r="O16" i="1"/>
  <c r="O17" i="1"/>
  <c r="O18" i="1"/>
  <c r="O19" i="1"/>
  <c r="O20" i="1"/>
  <c r="O15" i="1"/>
  <c r="O26" i="1" l="1"/>
  <c r="H14" i="3"/>
  <c r="H5" i="3"/>
  <c r="H6" i="3"/>
  <c r="H7" i="3"/>
  <c r="H8" i="3"/>
  <c r="H9" i="3"/>
  <c r="H10" i="3"/>
  <c r="H12" i="3"/>
  <c r="H13" i="3"/>
  <c r="H15" i="3"/>
  <c r="H16" i="3"/>
  <c r="H17" i="3"/>
  <c r="G19" i="3" l="1"/>
  <c r="G20" i="3" s="1"/>
  <c r="G21" i="3" s="1"/>
</calcChain>
</file>

<file path=xl/sharedStrings.xml><?xml version="1.0" encoding="utf-8"?>
<sst xmlns="http://schemas.openxmlformats.org/spreadsheetml/2006/main" count="134" uniqueCount="79">
  <si>
    <t>№ п/п</t>
  </si>
  <si>
    <t>Диспетчерское наименование объекта</t>
  </si>
  <si>
    <t>Наименование объекта по бухгалтерскому учету</t>
  </si>
  <si>
    <t>Инв.№</t>
  </si>
  <si>
    <t>Пролет опор</t>
  </si>
  <si>
    <t>Вырубка деревьев, шт</t>
  </si>
  <si>
    <t>Всего</t>
  </si>
  <si>
    <t>Возможность работы с использованием спец.техники, да/нет</t>
  </si>
  <si>
    <t>диаметр до , см</t>
  </si>
  <si>
    <t>16</t>
  </si>
  <si>
    <t>20</t>
  </si>
  <si>
    <t>24</t>
  </si>
  <si>
    <t>28</t>
  </si>
  <si>
    <t>32</t>
  </si>
  <si>
    <t>более 32</t>
  </si>
  <si>
    <t>Кол-во деревьев,
 шт</t>
  </si>
  <si>
    <t>Густой</t>
  </si>
  <si>
    <t>Грунт,
Естетственные</t>
  </si>
  <si>
    <t>Грунт,
Переувлажненные</t>
  </si>
  <si>
    <t>Средний</t>
  </si>
  <si>
    <t>Редкий</t>
  </si>
  <si>
    <t>трудозатраты Всего</t>
  </si>
  <si>
    <t>чел.часы на 1 ед. по смете</t>
  </si>
  <si>
    <t>Свод кустарников</t>
  </si>
  <si>
    <t>Цена руб, без НДС</t>
  </si>
  <si>
    <t>Смета №1</t>
  </si>
  <si>
    <t>Смета №2</t>
  </si>
  <si>
    <t>Смета №3</t>
  </si>
  <si>
    <t>Смета №4</t>
  </si>
  <si>
    <t>Смета №5</t>
  </si>
  <si>
    <t>Смета №6</t>
  </si>
  <si>
    <t>Валка деревьев</t>
  </si>
  <si>
    <t>До 16 см</t>
  </si>
  <si>
    <t>Смета №7</t>
  </si>
  <si>
    <t>До 20 см</t>
  </si>
  <si>
    <t>Смета №8</t>
  </si>
  <si>
    <t>До 24 см</t>
  </si>
  <si>
    <t>Смета №9</t>
  </si>
  <si>
    <t>До 28 см</t>
  </si>
  <si>
    <t>Смета №10</t>
  </si>
  <si>
    <t>До 32 см</t>
  </si>
  <si>
    <t>Смета №11</t>
  </si>
  <si>
    <t>более 32 см</t>
  </si>
  <si>
    <t>Смета №12</t>
  </si>
  <si>
    <t>Контрагент:</t>
  </si>
  <si>
    <t>Цена руб,С НДС</t>
  </si>
  <si>
    <t>НДС 20%</t>
  </si>
  <si>
    <t>ИТОГО по приложению №1 к ТЗ</t>
  </si>
  <si>
    <t>ВСЕГО с НДС</t>
  </si>
  <si>
    <t>ООО ЛК ФОРЕСТ</t>
  </si>
  <si>
    <t xml:space="preserve">Местонахождение </t>
  </si>
  <si>
    <t>Площадь участка</t>
  </si>
  <si>
    <t>Длина участка,м</t>
  </si>
  <si>
    <t>ВЛ-10 кВ ф-1 ПС 110/10 "ЯГАН"</t>
  </si>
  <si>
    <t>0000001278</t>
  </si>
  <si>
    <t xml:space="preserve">ВЛ-10 кВ  </t>
  </si>
  <si>
    <t>оп.№5-6</t>
  </si>
  <si>
    <t>оп.№19-21</t>
  </si>
  <si>
    <t>оп.№21-22</t>
  </si>
  <si>
    <t>оп.№22-31</t>
  </si>
  <si>
    <t>оп№59-60</t>
  </si>
  <si>
    <t xml:space="preserve">оп№ 82-84 </t>
  </si>
  <si>
    <t>да</t>
  </si>
  <si>
    <t>нет</t>
  </si>
  <si>
    <t>отпайка от опоры 4-1 фидера №1 ВЛ-10кВ ПС "Яган"</t>
  </si>
  <si>
    <t>124521125000049</t>
  </si>
  <si>
    <t>оп№7-8</t>
  </si>
  <si>
    <t>ВЛ-10 кВ ф-16 ПС 110/10 "ЯГАН"</t>
  </si>
  <si>
    <t>ВЛ-10 кВ</t>
  </si>
  <si>
    <t>УН00001013</t>
  </si>
  <si>
    <t>оп№ 14-16</t>
  </si>
  <si>
    <t>оп№ 16-17</t>
  </si>
  <si>
    <t>оп№ 17-24</t>
  </si>
  <si>
    <t>оп№53-54</t>
  </si>
  <si>
    <t>ИТОГО НГДУ-2</t>
  </si>
  <si>
    <t xml:space="preserve">Перечень линий электропередачи, места проведения вырубки деревьев угрожающих падением в пределах охранной зоны на 2025г
</t>
  </si>
  <si>
    <t>НГДУ-2</t>
  </si>
  <si>
    <t>Малопургинский район,  от деревни Яган Докья  до места вырубки ВЛ-10 кВ ПС Яган составляет 1 км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</si>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</sst>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2" fillId="0" borderId="0" xfId="0" applyFont="1" applyFill="1" applyBorder="1" applyAlignment="1">
      <alignment horizontal="left" indent="7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2" fillId="0" borderId="0" xfId="0" applyFont="1" applyFill="1"/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7" borderId="9" xfId="0" applyFill="1" applyBorder="1"/>
    <xf numFmtId="164" fontId="0" fillId="0" borderId="0" xfId="0" applyNumberFormat="1"/>
    <xf numFmtId="164" fontId="6" fillId="2" borderId="0" xfId="1" applyFont="1" applyFill="1" applyBorder="1" applyAlignment="1">
      <alignment horizontal="left" vertical="center" wrapText="1"/>
    </xf>
    <xf numFmtId="164" fontId="4" fillId="0" borderId="0" xfId="0" applyNumberFormat="1" applyFo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64" fontId="6" fillId="8" borderId="2" xfId="1" applyFont="1" applyFill="1" applyBorder="1" applyAlignment="1">
      <alignment horizontal="left" vertical="center" wrapText="1"/>
    </xf>
    <xf numFmtId="164" fontId="6" fillId="8" borderId="9" xfId="1" applyFont="1" applyFill="1" applyBorder="1" applyAlignment="1">
      <alignment horizontal="left" vertical="center" wrapText="1"/>
    </xf>
    <xf numFmtId="164" fontId="6" fillId="8" borderId="24" xfId="1" applyFont="1" applyFill="1" applyBorder="1" applyAlignment="1">
      <alignment horizontal="left" vertical="center" wrapText="1"/>
    </xf>
    <xf numFmtId="164" fontId="6" fillId="8" borderId="18" xfId="1" applyFont="1" applyFill="1" applyBorder="1" applyAlignment="1">
      <alignment horizontal="left" vertical="center"/>
    </xf>
    <xf numFmtId="164" fontId="6" fillId="8" borderId="9" xfId="1" applyFont="1" applyFill="1" applyBorder="1" applyAlignment="1">
      <alignment horizontal="left" vertical="center"/>
    </xf>
    <xf numFmtId="164" fontId="6" fillId="8" borderId="24" xfId="1" applyFont="1" applyFill="1" applyBorder="1" applyAlignment="1">
      <alignment horizontal="left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5" fillId="0" borderId="33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 wrapText="1"/>
    </xf>
    <xf numFmtId="2" fontId="4" fillId="0" borderId="9" xfId="2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 wrapText="1"/>
    </xf>
    <xf numFmtId="164" fontId="8" fillId="0" borderId="0" xfId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2" fontId="4" fillId="0" borderId="9" xfId="1" applyNumberFormat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J21"/>
  <sheetViews>
    <sheetView zoomScale="85" zoomScaleNormal="85" workbookViewId="0">
      <selection activeCell="H15" sqref="H15"/>
    </sheetView>
  </sheetViews>
  <sheetFormatPr defaultRowHeight="14.5" x14ac:dyDescent="0.35"/>
  <cols>
    <col min="1" max="1" width="11.7265625" bestFit="1" customWidth="1"/>
    <col min="4" max="4" width="8.453125" bestFit="1" customWidth="1"/>
    <col min="5" max="5" width="19.453125" customWidth="1"/>
    <col min="6" max="6" width="12" bestFit="1" customWidth="1"/>
    <col min="7" max="7" width="18.1796875" bestFit="1" customWidth="1"/>
    <col min="8" max="8" width="18.1796875" customWidth="1"/>
    <col min="9" max="9" width="13.81640625" customWidth="1"/>
    <col min="10" max="10" width="18.453125" customWidth="1"/>
  </cols>
  <sheetData>
    <row r="3" spans="1:10" x14ac:dyDescent="0.35">
      <c r="A3" t="s">
        <v>44</v>
      </c>
      <c r="B3" t="s">
        <v>49</v>
      </c>
    </row>
    <row r="4" spans="1:10" ht="31.5" thickBot="1" x14ac:dyDescent="0.4">
      <c r="C4" t="s">
        <v>23</v>
      </c>
      <c r="G4" t="s">
        <v>24</v>
      </c>
      <c r="H4" t="s">
        <v>45</v>
      </c>
      <c r="I4" s="13" t="s">
        <v>22</v>
      </c>
      <c r="J4" s="13" t="s">
        <v>21</v>
      </c>
    </row>
    <row r="5" spans="1:10" ht="31" x14ac:dyDescent="0.35">
      <c r="D5" s="59" t="s">
        <v>16</v>
      </c>
      <c r="E5" s="14" t="s">
        <v>17</v>
      </c>
      <c r="F5" s="10" t="s">
        <v>25</v>
      </c>
      <c r="G5" s="22">
        <v>83357</v>
      </c>
      <c r="H5" s="18">
        <f>ROUND(G5*1.2,2)</f>
        <v>100028.4</v>
      </c>
      <c r="I5" s="13"/>
      <c r="J5" s="13"/>
    </row>
    <row r="6" spans="1:10" ht="31" x14ac:dyDescent="0.35">
      <c r="D6" s="59"/>
      <c r="E6" s="9" t="s">
        <v>18</v>
      </c>
      <c r="F6" s="10" t="s">
        <v>26</v>
      </c>
      <c r="G6" s="23">
        <v>85543</v>
      </c>
      <c r="H6" s="18">
        <f t="shared" ref="H6:H10" si="0">ROUND(G6*1.2,2)</f>
        <v>102651.6</v>
      </c>
    </row>
    <row r="7" spans="1:10" ht="31" x14ac:dyDescent="0.35">
      <c r="D7" s="60" t="s">
        <v>19</v>
      </c>
      <c r="E7" s="14" t="s">
        <v>17</v>
      </c>
      <c r="F7" s="10" t="s">
        <v>27</v>
      </c>
      <c r="G7" s="23">
        <v>64304</v>
      </c>
      <c r="H7" s="18">
        <f t="shared" si="0"/>
        <v>77164.800000000003</v>
      </c>
    </row>
    <row r="8" spans="1:10" ht="31" x14ac:dyDescent="0.35">
      <c r="D8" s="60"/>
      <c r="E8" s="9" t="s">
        <v>18</v>
      </c>
      <c r="F8" s="10" t="s">
        <v>28</v>
      </c>
      <c r="G8" s="23">
        <v>65403</v>
      </c>
      <c r="H8" s="18">
        <f t="shared" si="0"/>
        <v>78483.600000000006</v>
      </c>
    </row>
    <row r="9" spans="1:10" ht="31" x14ac:dyDescent="0.35">
      <c r="D9" s="61" t="s">
        <v>20</v>
      </c>
      <c r="E9" s="14" t="s">
        <v>17</v>
      </c>
      <c r="F9" s="10" t="s">
        <v>29</v>
      </c>
      <c r="G9" s="23">
        <v>40124</v>
      </c>
      <c r="H9" s="18">
        <f t="shared" si="0"/>
        <v>48148.800000000003</v>
      </c>
    </row>
    <row r="10" spans="1:10" ht="31.5" thickBot="1" x14ac:dyDescent="0.4">
      <c r="D10" s="61"/>
      <c r="E10" s="9" t="s">
        <v>18</v>
      </c>
      <c r="F10" s="10" t="s">
        <v>30</v>
      </c>
      <c r="G10" s="24">
        <v>40879</v>
      </c>
      <c r="H10" s="18">
        <f t="shared" si="0"/>
        <v>49054.8</v>
      </c>
    </row>
    <row r="11" spans="1:10" x14ac:dyDescent="0.35">
      <c r="C11" t="s">
        <v>31</v>
      </c>
    </row>
    <row r="12" spans="1:10" ht="15.5" x14ac:dyDescent="0.35">
      <c r="D12" s="15"/>
      <c r="E12" s="16" t="s">
        <v>32</v>
      </c>
      <c r="F12" s="10" t="s">
        <v>33</v>
      </c>
      <c r="G12" s="25">
        <v>445</v>
      </c>
      <c r="H12" s="18">
        <f t="shared" ref="H12:H17" si="1">ROUND(G12*1.2,2)</f>
        <v>534</v>
      </c>
    </row>
    <row r="13" spans="1:10" ht="15.5" x14ac:dyDescent="0.35">
      <c r="D13" s="15"/>
      <c r="E13" s="16" t="s">
        <v>34</v>
      </c>
      <c r="F13" s="10" t="s">
        <v>35</v>
      </c>
      <c r="G13" s="26">
        <v>964</v>
      </c>
      <c r="H13" s="18">
        <f t="shared" si="1"/>
        <v>1156.8</v>
      </c>
    </row>
    <row r="14" spans="1:10" ht="15.5" x14ac:dyDescent="0.35">
      <c r="D14" s="15"/>
      <c r="E14" s="16" t="s">
        <v>36</v>
      </c>
      <c r="F14" s="10" t="s">
        <v>37</v>
      </c>
      <c r="G14" s="26">
        <v>1234</v>
      </c>
      <c r="H14" s="18">
        <f t="shared" si="1"/>
        <v>1480.8</v>
      </c>
      <c r="J14" s="17"/>
    </row>
    <row r="15" spans="1:10" ht="15.5" x14ac:dyDescent="0.35">
      <c r="D15" s="15"/>
      <c r="E15" s="16" t="s">
        <v>38</v>
      </c>
      <c r="F15" s="10" t="s">
        <v>39</v>
      </c>
      <c r="G15" s="26">
        <v>1394</v>
      </c>
      <c r="H15" s="18">
        <f t="shared" si="1"/>
        <v>1672.8</v>
      </c>
    </row>
    <row r="16" spans="1:10" ht="15.5" x14ac:dyDescent="0.35">
      <c r="D16" s="15"/>
      <c r="E16" s="16" t="s">
        <v>40</v>
      </c>
      <c r="F16" s="10" t="s">
        <v>41</v>
      </c>
      <c r="G16" s="26">
        <v>1937</v>
      </c>
      <c r="H16" s="18">
        <f t="shared" si="1"/>
        <v>2324.4</v>
      </c>
    </row>
    <row r="17" spans="4:8" ht="16" thickBot="1" x14ac:dyDescent="0.4">
      <c r="D17" s="15"/>
      <c r="E17" s="16" t="s">
        <v>42</v>
      </c>
      <c r="F17" s="10" t="s">
        <v>43</v>
      </c>
      <c r="G17" s="27">
        <v>2126</v>
      </c>
      <c r="H17" s="18">
        <f t="shared" si="1"/>
        <v>2551.1999999999998</v>
      </c>
    </row>
    <row r="18" spans="4:8" x14ac:dyDescent="0.35">
      <c r="H18" s="17"/>
    </row>
    <row r="19" spans="4:8" ht="15.5" x14ac:dyDescent="0.35">
      <c r="F19" s="20" t="s">
        <v>47</v>
      </c>
      <c r="G19" s="17" t="e">
        <f>'Прилож №3.2 к ТЗ'!#REF!</f>
        <v>#REF!</v>
      </c>
    </row>
    <row r="20" spans="4:8" ht="15.5" x14ac:dyDescent="0.35">
      <c r="F20" s="21" t="s">
        <v>46</v>
      </c>
      <c r="G20" s="19" t="e">
        <f>ROUND(G19*0.2,2)</f>
        <v>#REF!</v>
      </c>
    </row>
    <row r="21" spans="4:8" ht="15.5" x14ac:dyDescent="0.35">
      <c r="F21" s="21" t="s">
        <v>48</v>
      </c>
      <c r="G21" s="19" t="e">
        <f>G19+G20</f>
        <v>#REF!</v>
      </c>
    </row>
  </sheetData>
  <mergeCells count="3">
    <mergeCell ref="D5:D6"/>
    <mergeCell ref="D7:D8"/>
    <mergeCell ref="D9:D1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tabSelected="1" view="pageBreakPreview" topLeftCell="H1" zoomScale="70" zoomScaleNormal="85" zoomScaleSheetLayoutView="70" workbookViewId="0">
      <selection activeCell="Q6" sqref="Q6:Q12"/>
    </sheetView>
  </sheetViews>
  <sheetFormatPr defaultColWidth="9.1796875" defaultRowHeight="15.5" x14ac:dyDescent="0.35"/>
  <cols>
    <col min="1" max="1" width="4.81640625" style="7" customWidth="1"/>
    <col min="2" max="2" width="25.54296875" style="7" customWidth="1"/>
    <col min="3" max="3" width="32.26953125" style="7" customWidth="1"/>
    <col min="4" max="4" width="23.54296875" style="7" customWidth="1"/>
    <col min="5" max="5" width="31.26953125" style="7" bestFit="1" customWidth="1"/>
    <col min="6" max="6" width="23.26953125" style="7" customWidth="1"/>
    <col min="7" max="7" width="19.1796875" style="7" customWidth="1"/>
    <col min="8" max="8" width="15.26953125" style="7" customWidth="1"/>
    <col min="9" max="9" width="17.453125" style="7" customWidth="1"/>
    <col min="10" max="10" width="18.26953125" style="7" customWidth="1"/>
    <col min="11" max="11" width="15.453125" style="7" customWidth="1"/>
    <col min="12" max="12" width="13.81640625" style="7" customWidth="1"/>
    <col min="13" max="14" width="19.453125" style="7" customWidth="1"/>
    <col min="15" max="15" width="17.26953125" style="7" customWidth="1"/>
    <col min="16" max="16" width="13.7265625" style="7" customWidth="1"/>
    <col min="17" max="17" width="65.54296875" style="7" customWidth="1"/>
    <col min="18" max="16384" width="9.1796875" style="7"/>
  </cols>
  <sheetData>
    <row r="1" spans="1:19" s="11" customFormat="1" ht="20.5" x14ac:dyDescent="0.45">
      <c r="Q1" s="92" t="s">
        <v>78</v>
      </c>
    </row>
    <row r="2" spans="1:19" s="11" customFormat="1" ht="20.5" x14ac:dyDescent="0.4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11" customFormat="1" ht="20.5" x14ac:dyDescent="0.45">
      <c r="A3" s="69" t="s">
        <v>75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9" ht="15.75" customHeight="1" x14ac:dyDescent="0.35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16" thickBot="1" x14ac:dyDescent="0.4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9" ht="15.75" customHeight="1" x14ac:dyDescent="0.35">
      <c r="A6" s="70" t="s">
        <v>0</v>
      </c>
      <c r="B6" s="73" t="s">
        <v>1</v>
      </c>
      <c r="C6" s="76" t="s">
        <v>2</v>
      </c>
      <c r="D6" s="76" t="s">
        <v>3</v>
      </c>
      <c r="E6" s="76" t="s">
        <v>4</v>
      </c>
      <c r="F6" s="30"/>
      <c r="G6" s="79" t="s">
        <v>5</v>
      </c>
      <c r="H6" s="79"/>
      <c r="I6" s="79"/>
      <c r="J6" s="79"/>
      <c r="K6" s="79"/>
      <c r="L6" s="79"/>
      <c r="M6" s="80" t="s">
        <v>6</v>
      </c>
      <c r="N6" s="81"/>
      <c r="O6" s="81"/>
      <c r="P6" s="89" t="s">
        <v>7</v>
      </c>
      <c r="Q6" s="89" t="s">
        <v>50</v>
      </c>
    </row>
    <row r="7" spans="1:19" ht="15.75" customHeight="1" x14ac:dyDescent="0.35">
      <c r="A7" s="71"/>
      <c r="B7" s="74"/>
      <c r="C7" s="77"/>
      <c r="D7" s="77"/>
      <c r="E7" s="77"/>
      <c r="F7" s="31"/>
      <c r="G7" s="91" t="s">
        <v>8</v>
      </c>
      <c r="H7" s="91"/>
      <c r="I7" s="91"/>
      <c r="J7" s="91"/>
      <c r="K7" s="91"/>
      <c r="L7" s="91"/>
      <c r="M7" s="82"/>
      <c r="N7" s="83"/>
      <c r="O7" s="83"/>
      <c r="P7" s="90"/>
      <c r="Q7" s="90"/>
    </row>
    <row r="8" spans="1:19" ht="15.75" customHeight="1" x14ac:dyDescent="0.35">
      <c r="A8" s="71"/>
      <c r="B8" s="74"/>
      <c r="C8" s="77"/>
      <c r="D8" s="77"/>
      <c r="E8" s="87"/>
      <c r="F8" s="62">
        <v>12</v>
      </c>
      <c r="G8" s="84" t="s">
        <v>9</v>
      </c>
      <c r="H8" s="62" t="s">
        <v>10</v>
      </c>
      <c r="I8" s="62" t="s">
        <v>11</v>
      </c>
      <c r="J8" s="62" t="s">
        <v>12</v>
      </c>
      <c r="K8" s="62" t="s">
        <v>13</v>
      </c>
      <c r="L8" s="65" t="s">
        <v>14</v>
      </c>
      <c r="M8" s="83"/>
      <c r="N8" s="83"/>
      <c r="O8" s="83"/>
      <c r="P8" s="90"/>
      <c r="Q8" s="90"/>
    </row>
    <row r="9" spans="1:19" x14ac:dyDescent="0.35">
      <c r="A9" s="71"/>
      <c r="B9" s="74"/>
      <c r="C9" s="77"/>
      <c r="D9" s="77"/>
      <c r="E9" s="87"/>
      <c r="F9" s="63"/>
      <c r="G9" s="85"/>
      <c r="H9" s="63"/>
      <c r="I9" s="63"/>
      <c r="J9" s="63"/>
      <c r="K9" s="63"/>
      <c r="L9" s="66"/>
      <c r="M9" s="83"/>
      <c r="N9" s="83"/>
      <c r="O9" s="83"/>
      <c r="P9" s="90"/>
      <c r="Q9" s="90"/>
    </row>
    <row r="10" spans="1:19" x14ac:dyDescent="0.35">
      <c r="A10" s="71"/>
      <c r="B10" s="74"/>
      <c r="C10" s="77"/>
      <c r="D10" s="77"/>
      <c r="E10" s="87"/>
      <c r="F10" s="63"/>
      <c r="G10" s="85"/>
      <c r="H10" s="63"/>
      <c r="I10" s="63"/>
      <c r="J10" s="63"/>
      <c r="K10" s="63"/>
      <c r="L10" s="66"/>
      <c r="M10" s="83"/>
      <c r="N10" s="83"/>
      <c r="O10" s="83"/>
      <c r="P10" s="90"/>
      <c r="Q10" s="90"/>
    </row>
    <row r="11" spans="1:19" x14ac:dyDescent="0.35">
      <c r="A11" s="71"/>
      <c r="B11" s="74"/>
      <c r="C11" s="77"/>
      <c r="D11" s="77"/>
      <c r="E11" s="87"/>
      <c r="F11" s="64"/>
      <c r="G11" s="86"/>
      <c r="H11" s="64"/>
      <c r="I11" s="64"/>
      <c r="J11" s="64"/>
      <c r="K11" s="64"/>
      <c r="L11" s="67"/>
      <c r="M11" s="83"/>
      <c r="N11" s="83"/>
      <c r="O11" s="83"/>
      <c r="P11" s="90"/>
      <c r="Q11" s="90"/>
    </row>
    <row r="12" spans="1:19" ht="72.75" customHeight="1" thickBot="1" x14ac:dyDescent="0.4">
      <c r="A12" s="72"/>
      <c r="B12" s="75"/>
      <c r="C12" s="78"/>
      <c r="D12" s="78"/>
      <c r="E12" s="88"/>
      <c r="F12" s="28" t="s">
        <v>15</v>
      </c>
      <c r="G12" s="32" t="s">
        <v>15</v>
      </c>
      <c r="H12" s="28" t="s">
        <v>15</v>
      </c>
      <c r="I12" s="28" t="s">
        <v>15</v>
      </c>
      <c r="J12" s="28" t="s">
        <v>15</v>
      </c>
      <c r="K12" s="28" t="s">
        <v>15</v>
      </c>
      <c r="L12" s="28" t="s">
        <v>15</v>
      </c>
      <c r="M12" s="32" t="s">
        <v>51</v>
      </c>
      <c r="N12" s="29" t="s">
        <v>52</v>
      </c>
      <c r="O12" s="12" t="s">
        <v>15</v>
      </c>
      <c r="P12" s="90"/>
      <c r="Q12" s="90"/>
    </row>
    <row r="13" spans="1:19" x14ac:dyDescent="0.35">
      <c r="A13" s="6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9" ht="27" customHeight="1" x14ac:dyDescent="0.35">
      <c r="A14" s="68" t="s">
        <v>76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9" s="48" customFormat="1" ht="45" customHeight="1" x14ac:dyDescent="0.35">
      <c r="A15" s="40">
        <v>1</v>
      </c>
      <c r="B15" s="41" t="s">
        <v>53</v>
      </c>
      <c r="C15" s="42" t="s">
        <v>55</v>
      </c>
      <c r="D15" s="43" t="s">
        <v>54</v>
      </c>
      <c r="E15" s="42" t="s">
        <v>56</v>
      </c>
      <c r="F15" s="44">
        <v>2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</v>
      </c>
      <c r="M15" s="39">
        <v>0.05</v>
      </c>
      <c r="N15" s="39">
        <v>50</v>
      </c>
      <c r="O15" s="46">
        <f t="shared" ref="O15:O25" si="0">SUM(F15:L15)</f>
        <v>5</v>
      </c>
      <c r="P15" s="47" t="s">
        <v>62</v>
      </c>
      <c r="Q15" s="47" t="s">
        <v>77</v>
      </c>
      <c r="S15" s="49"/>
    </row>
    <row r="16" spans="1:19" s="48" customFormat="1" ht="45" customHeight="1" x14ac:dyDescent="0.35">
      <c r="A16" s="40">
        <v>2</v>
      </c>
      <c r="B16" s="41" t="s">
        <v>53</v>
      </c>
      <c r="C16" s="42" t="s">
        <v>55</v>
      </c>
      <c r="D16" s="43" t="s">
        <v>54</v>
      </c>
      <c r="E16" s="42" t="s">
        <v>57</v>
      </c>
      <c r="F16" s="44">
        <v>5</v>
      </c>
      <c r="G16" s="45">
        <v>2</v>
      </c>
      <c r="H16" s="45">
        <v>1</v>
      </c>
      <c r="I16" s="45">
        <v>1</v>
      </c>
      <c r="J16" s="45">
        <v>1</v>
      </c>
      <c r="K16" s="45">
        <v>0</v>
      </c>
      <c r="L16" s="45">
        <v>0</v>
      </c>
      <c r="M16" s="39">
        <v>0.1</v>
      </c>
      <c r="N16" s="39">
        <v>100</v>
      </c>
      <c r="O16" s="46">
        <f t="shared" si="0"/>
        <v>10</v>
      </c>
      <c r="P16" s="47" t="s">
        <v>62</v>
      </c>
      <c r="Q16" s="47" t="s">
        <v>77</v>
      </c>
      <c r="S16" s="49"/>
    </row>
    <row r="17" spans="1:17" s="51" customFormat="1" ht="31" x14ac:dyDescent="0.35">
      <c r="A17" s="40">
        <v>3</v>
      </c>
      <c r="B17" s="41" t="s">
        <v>53</v>
      </c>
      <c r="C17" s="42" t="s">
        <v>55</v>
      </c>
      <c r="D17" s="43" t="s">
        <v>54</v>
      </c>
      <c r="E17" s="42" t="s">
        <v>58</v>
      </c>
      <c r="F17" s="50">
        <v>4</v>
      </c>
      <c r="G17" s="45">
        <v>1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50">
        <v>0.05</v>
      </c>
      <c r="N17" s="50">
        <v>50</v>
      </c>
      <c r="O17" s="46">
        <f t="shared" si="0"/>
        <v>5</v>
      </c>
      <c r="P17" s="47" t="s">
        <v>63</v>
      </c>
      <c r="Q17" s="47" t="s">
        <v>77</v>
      </c>
    </row>
    <row r="18" spans="1:17" ht="31" x14ac:dyDescent="0.35">
      <c r="A18" s="40">
        <v>4</v>
      </c>
      <c r="B18" s="41" t="s">
        <v>53</v>
      </c>
      <c r="C18" s="42" t="s">
        <v>55</v>
      </c>
      <c r="D18" s="43" t="s">
        <v>54</v>
      </c>
      <c r="E18" s="42" t="s">
        <v>59</v>
      </c>
      <c r="F18" s="52">
        <v>2</v>
      </c>
      <c r="G18" s="45">
        <v>30</v>
      </c>
      <c r="H18" s="45">
        <v>1</v>
      </c>
      <c r="I18" s="45">
        <v>2</v>
      </c>
      <c r="J18" s="45">
        <v>0</v>
      </c>
      <c r="K18" s="45">
        <v>0</v>
      </c>
      <c r="L18" s="45">
        <v>0</v>
      </c>
      <c r="M18" s="40">
        <v>0.45</v>
      </c>
      <c r="N18" s="40">
        <v>450</v>
      </c>
      <c r="O18" s="46">
        <f t="shared" si="0"/>
        <v>35</v>
      </c>
      <c r="P18" s="40" t="s">
        <v>62</v>
      </c>
      <c r="Q18" s="47" t="s">
        <v>77</v>
      </c>
    </row>
    <row r="19" spans="1:17" ht="31" x14ac:dyDescent="0.35">
      <c r="A19" s="40">
        <v>5</v>
      </c>
      <c r="B19" s="41" t="s">
        <v>53</v>
      </c>
      <c r="C19" s="42" t="s">
        <v>55</v>
      </c>
      <c r="D19" s="43" t="s">
        <v>54</v>
      </c>
      <c r="E19" s="42" t="s">
        <v>60</v>
      </c>
      <c r="F19" s="52">
        <v>1</v>
      </c>
      <c r="G19" s="45">
        <v>6</v>
      </c>
      <c r="H19" s="53">
        <v>1</v>
      </c>
      <c r="I19" s="53">
        <v>3</v>
      </c>
      <c r="J19" s="53">
        <v>1</v>
      </c>
      <c r="K19" s="53">
        <v>0</v>
      </c>
      <c r="L19" s="53">
        <v>0</v>
      </c>
      <c r="M19" s="40">
        <v>0.05</v>
      </c>
      <c r="N19" s="40">
        <v>50</v>
      </c>
      <c r="O19" s="46">
        <f t="shared" si="0"/>
        <v>12</v>
      </c>
      <c r="P19" s="40" t="s">
        <v>62</v>
      </c>
      <c r="Q19" s="47" t="s">
        <v>77</v>
      </c>
    </row>
    <row r="20" spans="1:17" ht="31" x14ac:dyDescent="0.35">
      <c r="A20" s="40">
        <v>6</v>
      </c>
      <c r="B20" s="41" t="s">
        <v>53</v>
      </c>
      <c r="C20" s="42" t="s">
        <v>55</v>
      </c>
      <c r="D20" s="43" t="s">
        <v>54</v>
      </c>
      <c r="E20" s="42" t="s">
        <v>61</v>
      </c>
      <c r="F20" s="52">
        <v>2</v>
      </c>
      <c r="G20" s="45">
        <v>0</v>
      </c>
      <c r="H20" s="53">
        <v>1</v>
      </c>
      <c r="I20" s="53">
        <v>0</v>
      </c>
      <c r="J20" s="53">
        <v>0</v>
      </c>
      <c r="K20" s="53">
        <v>0</v>
      </c>
      <c r="L20" s="53">
        <v>1</v>
      </c>
      <c r="M20" s="40">
        <v>0.01</v>
      </c>
      <c r="N20" s="40">
        <v>100</v>
      </c>
      <c r="O20" s="46">
        <f t="shared" si="0"/>
        <v>4</v>
      </c>
      <c r="P20" s="40" t="s">
        <v>62</v>
      </c>
      <c r="Q20" s="47" t="s">
        <v>77</v>
      </c>
    </row>
    <row r="21" spans="1:17" ht="31" x14ac:dyDescent="0.35">
      <c r="A21" s="40">
        <v>7</v>
      </c>
      <c r="B21" s="42" t="s">
        <v>53</v>
      </c>
      <c r="C21" s="42" t="s">
        <v>64</v>
      </c>
      <c r="D21" s="42" t="s">
        <v>65</v>
      </c>
      <c r="E21" s="42" t="s">
        <v>66</v>
      </c>
      <c r="F21" s="52">
        <v>5</v>
      </c>
      <c r="G21" s="52">
        <v>16</v>
      </c>
      <c r="H21" s="52">
        <v>10</v>
      </c>
      <c r="I21" s="52">
        <v>1</v>
      </c>
      <c r="J21" s="52">
        <v>2</v>
      </c>
      <c r="K21" s="52">
        <v>0</v>
      </c>
      <c r="L21" s="52">
        <v>1</v>
      </c>
      <c r="M21" s="40">
        <v>0.1</v>
      </c>
      <c r="N21" s="40">
        <v>50</v>
      </c>
      <c r="O21" s="40">
        <f t="shared" si="0"/>
        <v>35</v>
      </c>
      <c r="P21" s="40" t="s">
        <v>62</v>
      </c>
      <c r="Q21" s="47" t="s">
        <v>77</v>
      </c>
    </row>
    <row r="22" spans="1:17" ht="31" x14ac:dyDescent="0.35">
      <c r="A22" s="40">
        <v>9</v>
      </c>
      <c r="B22" s="42" t="s">
        <v>67</v>
      </c>
      <c r="C22" s="54" t="s">
        <v>68</v>
      </c>
      <c r="D22" s="55" t="s">
        <v>69</v>
      </c>
      <c r="E22" s="42" t="s">
        <v>70</v>
      </c>
      <c r="F22" s="52">
        <v>0</v>
      </c>
      <c r="G22" s="45">
        <v>1</v>
      </c>
      <c r="H22" s="53">
        <v>1</v>
      </c>
      <c r="I22" s="53">
        <v>0</v>
      </c>
      <c r="J22" s="53">
        <v>0</v>
      </c>
      <c r="K22" s="53">
        <v>0</v>
      </c>
      <c r="L22" s="53">
        <v>1</v>
      </c>
      <c r="M22" s="40">
        <v>0.1</v>
      </c>
      <c r="N22" s="40">
        <v>100</v>
      </c>
      <c r="O22" s="40">
        <f t="shared" si="0"/>
        <v>3</v>
      </c>
      <c r="P22" s="40" t="s">
        <v>62</v>
      </c>
      <c r="Q22" s="47" t="s">
        <v>77</v>
      </c>
    </row>
    <row r="23" spans="1:17" ht="31" x14ac:dyDescent="0.35">
      <c r="A23" s="40">
        <v>10</v>
      </c>
      <c r="B23" s="42" t="s">
        <v>67</v>
      </c>
      <c r="C23" s="54" t="s">
        <v>68</v>
      </c>
      <c r="D23" s="55" t="s">
        <v>69</v>
      </c>
      <c r="E23" s="42" t="s">
        <v>71</v>
      </c>
      <c r="F23" s="52">
        <v>1</v>
      </c>
      <c r="G23" s="45">
        <v>0</v>
      </c>
      <c r="H23" s="53">
        <v>0</v>
      </c>
      <c r="I23" s="53">
        <v>2</v>
      </c>
      <c r="J23" s="53">
        <v>3</v>
      </c>
      <c r="K23" s="53">
        <v>0</v>
      </c>
      <c r="L23" s="53">
        <v>1</v>
      </c>
      <c r="M23" s="40">
        <v>0.05</v>
      </c>
      <c r="N23" s="40">
        <v>50</v>
      </c>
      <c r="O23" s="40">
        <f t="shared" si="0"/>
        <v>7</v>
      </c>
      <c r="P23" s="40" t="s">
        <v>63</v>
      </c>
      <c r="Q23" s="47" t="s">
        <v>77</v>
      </c>
    </row>
    <row r="24" spans="1:17" ht="31" x14ac:dyDescent="0.35">
      <c r="A24" s="40">
        <v>11</v>
      </c>
      <c r="B24" s="42" t="s">
        <v>67</v>
      </c>
      <c r="C24" s="54" t="s">
        <v>68</v>
      </c>
      <c r="D24" s="55" t="s">
        <v>69</v>
      </c>
      <c r="E24" s="42" t="s">
        <v>72</v>
      </c>
      <c r="F24" s="52">
        <v>18</v>
      </c>
      <c r="G24" s="45">
        <v>53</v>
      </c>
      <c r="H24" s="53">
        <v>1</v>
      </c>
      <c r="I24" s="53">
        <v>0</v>
      </c>
      <c r="J24" s="53">
        <v>0</v>
      </c>
      <c r="K24" s="53">
        <v>0</v>
      </c>
      <c r="L24" s="53">
        <v>0</v>
      </c>
      <c r="M24" s="40">
        <v>0.35</v>
      </c>
      <c r="N24" s="40">
        <v>350</v>
      </c>
      <c r="O24" s="40">
        <f t="shared" si="0"/>
        <v>72</v>
      </c>
      <c r="P24" s="40" t="s">
        <v>62</v>
      </c>
      <c r="Q24" s="47" t="s">
        <v>77</v>
      </c>
    </row>
    <row r="25" spans="1:17" ht="31.5" thickBot="1" x14ac:dyDescent="0.4">
      <c r="A25" s="40">
        <v>12</v>
      </c>
      <c r="B25" s="42" t="s">
        <v>67</v>
      </c>
      <c r="C25" s="54" t="s">
        <v>68</v>
      </c>
      <c r="D25" s="55" t="s">
        <v>69</v>
      </c>
      <c r="E25" s="42" t="s">
        <v>73</v>
      </c>
      <c r="F25" s="52">
        <v>2</v>
      </c>
      <c r="G25" s="45">
        <v>2</v>
      </c>
      <c r="H25" s="53">
        <v>0</v>
      </c>
      <c r="I25" s="53">
        <v>1</v>
      </c>
      <c r="J25" s="53">
        <v>0</v>
      </c>
      <c r="K25" s="53">
        <v>0</v>
      </c>
      <c r="L25" s="53">
        <v>1</v>
      </c>
      <c r="M25" s="40">
        <v>0.05</v>
      </c>
      <c r="N25" s="40">
        <v>50</v>
      </c>
      <c r="O25" s="40">
        <f t="shared" si="0"/>
        <v>6</v>
      </c>
      <c r="P25" s="40" t="s">
        <v>62</v>
      </c>
      <c r="Q25" s="47" t="s">
        <v>77</v>
      </c>
    </row>
    <row r="26" spans="1:17" ht="26.25" customHeight="1" thickBot="1" x14ac:dyDescent="0.4">
      <c r="A26" s="36"/>
      <c r="B26" s="37"/>
      <c r="C26" s="37"/>
      <c r="D26" s="37"/>
      <c r="E26" s="38" t="s">
        <v>74</v>
      </c>
      <c r="F26" s="56">
        <f t="shared" ref="F26:O26" si="1">SUM(F15:F25)</f>
        <v>42</v>
      </c>
      <c r="G26" s="56">
        <f t="shared" si="1"/>
        <v>111</v>
      </c>
      <c r="H26" s="56">
        <f t="shared" si="1"/>
        <v>16</v>
      </c>
      <c r="I26" s="56">
        <f t="shared" si="1"/>
        <v>10</v>
      </c>
      <c r="J26" s="56">
        <f t="shared" si="1"/>
        <v>7</v>
      </c>
      <c r="K26" s="56">
        <f t="shared" si="1"/>
        <v>0</v>
      </c>
      <c r="L26" s="56">
        <f t="shared" si="1"/>
        <v>8</v>
      </c>
      <c r="M26" s="57">
        <f t="shared" si="1"/>
        <v>1.36</v>
      </c>
      <c r="N26" s="57">
        <f t="shared" si="1"/>
        <v>1400</v>
      </c>
      <c r="O26" s="58">
        <f t="shared" si="1"/>
        <v>194</v>
      </c>
      <c r="P26" s="34"/>
      <c r="Q26" s="35"/>
    </row>
    <row r="31" spans="1:17" x14ac:dyDescent="0.35">
      <c r="C31" s="33"/>
    </row>
    <row r="32" spans="1:17" x14ac:dyDescent="0.35">
      <c r="G32" s="5"/>
      <c r="H32" s="5"/>
      <c r="I32" s="5"/>
      <c r="J32" s="5"/>
    </row>
    <row r="33" spans="5:10" x14ac:dyDescent="0.35">
      <c r="G33" s="5"/>
      <c r="H33" s="5"/>
      <c r="I33" s="5"/>
      <c r="J33" s="5"/>
    </row>
    <row r="34" spans="5:10" x14ac:dyDescent="0.35">
      <c r="G34" s="5"/>
      <c r="H34" s="5"/>
      <c r="I34" s="5"/>
      <c r="J34" s="5"/>
    </row>
    <row r="35" spans="5:10" x14ac:dyDescent="0.35">
      <c r="G35" s="5"/>
      <c r="H35" s="5"/>
      <c r="I35" s="5"/>
      <c r="J35" s="5"/>
    </row>
    <row r="36" spans="5:10" x14ac:dyDescent="0.35">
      <c r="G36" s="5"/>
      <c r="H36" s="5"/>
      <c r="I36" s="5"/>
      <c r="J36" s="5"/>
    </row>
    <row r="37" spans="5:10" x14ac:dyDescent="0.35">
      <c r="G37" s="5"/>
      <c r="H37" s="5"/>
      <c r="I37" s="5"/>
      <c r="J37" s="5"/>
    </row>
    <row r="38" spans="5:10" x14ac:dyDescent="0.35">
      <c r="G38" s="5"/>
      <c r="H38" s="5"/>
      <c r="I38" s="5"/>
      <c r="J38" s="5"/>
    </row>
    <row r="39" spans="5:10" x14ac:dyDescent="0.35">
      <c r="E39" s="5"/>
      <c r="G39" s="5"/>
      <c r="H39" s="5"/>
      <c r="I39" s="5"/>
      <c r="J39" s="5"/>
    </row>
    <row r="40" spans="5:10" x14ac:dyDescent="0.35">
      <c r="G40" s="5"/>
      <c r="H40" s="5"/>
      <c r="I40" s="5"/>
      <c r="J40" s="5"/>
    </row>
    <row r="41" spans="5:10" x14ac:dyDescent="0.35">
      <c r="G41" s="5"/>
      <c r="H41" s="5"/>
      <c r="I41" s="5"/>
      <c r="J41" s="5"/>
    </row>
    <row r="42" spans="5:10" x14ac:dyDescent="0.35">
      <c r="G42" s="5"/>
      <c r="H42" s="5"/>
      <c r="I42" s="5"/>
      <c r="J42" s="5"/>
    </row>
    <row r="43" spans="5:10" x14ac:dyDescent="0.35">
      <c r="G43" s="5"/>
      <c r="H43" s="5"/>
      <c r="I43" s="5"/>
      <c r="J43" s="5"/>
    </row>
    <row r="44" spans="5:10" x14ac:dyDescent="0.35">
      <c r="G44" s="5"/>
      <c r="H44" s="5"/>
      <c r="I44" s="5"/>
      <c r="J44" s="5"/>
    </row>
    <row r="45" spans="5:10" x14ac:dyDescent="0.35">
      <c r="G45" s="5"/>
      <c r="H45" s="5"/>
      <c r="I45" s="5"/>
      <c r="J45" s="5"/>
    </row>
    <row r="46" spans="5:10" x14ac:dyDescent="0.35">
      <c r="G46" s="5"/>
      <c r="H46" s="5"/>
      <c r="I46" s="5"/>
      <c r="J46" s="5"/>
    </row>
    <row r="47" spans="5:10" x14ac:dyDescent="0.35">
      <c r="G47" s="5"/>
      <c r="H47" s="5"/>
      <c r="I47" s="5"/>
      <c r="J47" s="5"/>
    </row>
    <row r="48" spans="5:10" x14ac:dyDescent="0.35">
      <c r="G48" s="5"/>
      <c r="H48" s="5"/>
      <c r="I48" s="5"/>
      <c r="J48" s="5"/>
    </row>
  </sheetData>
  <autoFilter ref="A13:R17" xr:uid="{00000000-0009-0000-0000-000001000000}"/>
  <mergeCells count="19">
    <mergeCell ref="F8:F11"/>
    <mergeCell ref="Q6:Q12"/>
    <mergeCell ref="G7:L7"/>
    <mergeCell ref="J8:J11"/>
    <mergeCell ref="K8:K11"/>
    <mergeCell ref="L8:L11"/>
    <mergeCell ref="A14:Q14"/>
    <mergeCell ref="A3:Q3"/>
    <mergeCell ref="A6:A12"/>
    <mergeCell ref="B6:B12"/>
    <mergeCell ref="C6:C12"/>
    <mergeCell ref="D6:D12"/>
    <mergeCell ref="G6:L6"/>
    <mergeCell ref="M6:O11"/>
    <mergeCell ref="G8:G11"/>
    <mergeCell ref="H8:H11"/>
    <mergeCell ref="I8:I11"/>
    <mergeCell ref="E6:E12"/>
    <mergeCell ref="P6:P12"/>
  </mergeCells>
  <conditionalFormatting sqref="D15">
    <cfRule type="duplicateValues" dxfId="5" priority="13"/>
  </conditionalFormatting>
  <conditionalFormatting sqref="D16">
    <cfRule type="duplicateValues" dxfId="4" priority="8"/>
  </conditionalFormatting>
  <conditionalFormatting sqref="D17">
    <cfRule type="duplicateValues" dxfId="3" priority="7"/>
  </conditionalFormatting>
  <conditionalFormatting sqref="D18">
    <cfRule type="duplicateValues" dxfId="2" priority="6"/>
  </conditionalFormatting>
  <conditionalFormatting sqref="D19">
    <cfRule type="duplicateValues" dxfId="1" priority="5"/>
  </conditionalFormatting>
  <conditionalFormatting sqref="D20">
    <cfRule type="duplicateValues" dxfId="0" priority="4"/>
  </conditionalFormatting>
  <pageMargins left="0.25" right="0.25" top="0.75" bottom="0.75" header="0.3" footer="0.3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Прилож №3.2 к ТЗ</vt:lpstr>
      <vt:lpstr>'Прилож №3.2 к ТЗ'!Область_печати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2025-03-07T05:51:53Z</dcterms:modified>
</cp:coreProperties>
</file>